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rf0020541092368\compartilhamentos\SRRF07\DIPOL_Raiz\SALIC\01 - Licitações por modalidades\01.1 - Pregões\2025\90004-2025 IRF CGZ Manut Elevadores\05 Planej pós PFN\"/>
    </mc:Choice>
  </mc:AlternateContent>
  <xr:revisionPtr revIDLastSave="0" documentId="13_ncr:1_{271A94CE-9FD5-4A17-AA59-165D0A1366EB}" xr6:coauthVersionLast="47" xr6:coauthVersionMax="47" xr10:uidLastSave="{00000000-0000-0000-0000-000000000000}"/>
  <bookViews>
    <workbookView xWindow="20370" yWindow="975" windowWidth="29040" windowHeight="15720" xr2:uid="{5F0D9487-E52E-48CE-B5A3-68B0D344BA4A}"/>
  </bookViews>
  <sheets>
    <sheet name="PROPOSTA Resumo" sheetId="3" r:id="rId1"/>
    <sheet name="Proposta Detalhada" sheetId="11" r:id="rId2"/>
    <sheet name="Detalhamento de BDI" sheetId="12" r:id="rId3"/>
  </sheets>
  <definedNames>
    <definedName name="_xlnm.Print_Area" localSheetId="2">'Detalhamento de BDI'!$A$1:$D$40</definedName>
    <definedName name="_xlnm.Print_Area" localSheetId="1">'Proposta Detalhada'!$A$1:$O$22</definedName>
    <definedName name="_xlnm.Print_Area" localSheetId="0">'PROPOSTA Resumo'!$A$1:$J$27</definedName>
    <definedName name="Tip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2" l="1"/>
  <c r="D12" i="12"/>
  <c r="D17" i="12"/>
  <c r="D22" i="12"/>
  <c r="D25" i="12"/>
  <c r="D39" i="12" l="1"/>
  <c r="D40" i="12" s="1"/>
  <c r="G18" i="11" s="1"/>
  <c r="M18" i="11" s="1"/>
  <c r="N18" i="11" s="1"/>
  <c r="J18" i="11"/>
  <c r="I14" i="11"/>
  <c r="I22" i="11" s="1"/>
  <c r="K10" i="11"/>
  <c r="F18" i="11" s="1"/>
  <c r="K18" i="11" s="1"/>
  <c r="H18" i="3" l="1"/>
  <c r="F14" i="11"/>
  <c r="K14" i="11" s="1"/>
  <c r="K22" i="11" s="1"/>
  <c r="G18" i="3"/>
  <c r="O18" i="11"/>
  <c r="J14" i="11"/>
  <c r="J22" i="11" s="1"/>
  <c r="J18" i="3" l="1"/>
  <c r="J20" i="3" s="1"/>
  <c r="I18" i="3" l="1"/>
</calcChain>
</file>

<file path=xl/sharedStrings.xml><?xml version="1.0" encoding="utf-8"?>
<sst xmlns="http://schemas.openxmlformats.org/spreadsheetml/2006/main" count="114" uniqueCount="91">
  <si>
    <t>ITEM 1</t>
  </si>
  <si>
    <t>ITEM</t>
  </si>
  <si>
    <t>UNIDADE DE MEDIDA</t>
  </si>
  <si>
    <t>mês</t>
  </si>
  <si>
    <t>Nº da Licitação:</t>
  </si>
  <si>
    <t>Nº Processo:</t>
  </si>
  <si>
    <t>Data da sessão</t>
  </si>
  <si>
    <t>Nome da empresa:</t>
  </si>
  <si>
    <t>CNPJ</t>
  </si>
  <si>
    <t>Endereço da empresa:</t>
  </si>
  <si>
    <t>Contatos da empresa:</t>
  </si>
  <si>
    <t>Descrição do item</t>
  </si>
  <si>
    <t>CATSER</t>
  </si>
  <si>
    <t>ND</t>
  </si>
  <si>
    <t>Valor Mensal</t>
  </si>
  <si>
    <t>VALOR GLOBAL DA PROPOSTA</t>
  </si>
  <si>
    <t>INSTRUÇÕES PARA OS LICITANTES:</t>
  </si>
  <si>
    <t>Prencher apenas células em azul
Os valores nas células em amarelo são os valores a serem informados no sistema
Preservar fórmulas e cálculos automatizados
Solicitar esclarecimentos se necessário</t>
  </si>
  <si>
    <t>Ressarcimento de gastos com compra de peças não incluídas em listagem taxativa</t>
  </si>
  <si>
    <t>QUANTIDADE DE ELEVADORES</t>
  </si>
  <si>
    <t>Valor Estimado Mensal por Elevador</t>
  </si>
  <si>
    <t>Valor Estimado Mensal</t>
  </si>
  <si>
    <t>Valor Estimado Global</t>
  </si>
  <si>
    <t>1.1</t>
  </si>
  <si>
    <t>1.2</t>
  </si>
  <si>
    <t>SUBITEM</t>
  </si>
  <si>
    <t>Valor Global</t>
  </si>
  <si>
    <t>Valor Estimado Anual</t>
  </si>
  <si>
    <t>Serviço de manutenção preventiva e corretiva de 2 elevadores do Edifício Sede da IRF/ Campos dos Goytacazes incluindo atendentimento de emergência e o fornecimento de peças</t>
  </si>
  <si>
    <t>QUANTIDADE</t>
  </si>
  <si>
    <t>Serviço de manutenção preventiva e corretiva de elevadores incluindo atendimento de emergência e o fornecimento de peças conforme listagem taxativa</t>
  </si>
  <si>
    <t>UNIDADE DE MEDIDA DO SERVIÇO</t>
  </si>
  <si>
    <t>Meses</t>
  </si>
  <si>
    <t>Anos</t>
  </si>
  <si>
    <t xml:space="preserve">DURAÇÃO DO CONTRATO </t>
  </si>
  <si>
    <t>339039-16</t>
  </si>
  <si>
    <t>Valor Anual</t>
  </si>
  <si>
    <t>Planilha de Custos e Formação de Preços</t>
  </si>
  <si>
    <t>BDI</t>
  </si>
  <si>
    <r>
      <t xml:space="preserve">Valor Mensal fixado pela Administração </t>
    </r>
    <r>
      <rPr>
        <b/>
        <i/>
        <sz val="10"/>
        <color theme="1"/>
        <rFont val="Candara"/>
        <family val="2"/>
      </rPr>
      <t>com BDI</t>
    </r>
  </si>
  <si>
    <r>
      <t xml:space="preserve">Valor Anual fixado pela Administração </t>
    </r>
    <r>
      <rPr>
        <b/>
        <i/>
        <sz val="10"/>
        <color theme="1"/>
        <rFont val="Candara"/>
        <family val="2"/>
      </rPr>
      <t>com BDI</t>
    </r>
  </si>
  <si>
    <r>
      <t xml:space="preserve">Valor Global fixado pela Administração </t>
    </r>
    <r>
      <rPr>
        <b/>
        <i/>
        <sz val="10"/>
        <color theme="1"/>
        <rFont val="Candara"/>
        <family val="2"/>
      </rPr>
      <t>com BDI</t>
    </r>
  </si>
  <si>
    <r>
      <t xml:space="preserve">Valor Estimado Mensal 
</t>
    </r>
    <r>
      <rPr>
        <b/>
        <i/>
        <sz val="10"/>
        <color theme="1"/>
        <rFont val="Candara"/>
        <family val="2"/>
      </rPr>
      <t>sem BDI</t>
    </r>
  </si>
  <si>
    <r>
      <t xml:space="preserve">Valor Estimado Anual 
</t>
    </r>
    <r>
      <rPr>
        <b/>
        <i/>
        <sz val="10"/>
        <color theme="1"/>
        <rFont val="Candara"/>
        <family val="2"/>
      </rPr>
      <t>sem BDI</t>
    </r>
  </si>
  <si>
    <t>Valor Estimado Mensal
SUBITEM 1.1 + SUBITEM 1.2</t>
  </si>
  <si>
    <t>Valor Estimado Anual
SUBITEM 1.1 + SUBITEM 1.2</t>
  </si>
  <si>
    <t>Valor Estimado Global
SUBITEM 1.1 + SUBITEM 1.2</t>
  </si>
  <si>
    <t>BDI CALCULADO  (%)</t>
  </si>
  <si>
    <t>CÁLCULO DO BDI</t>
  </si>
  <si>
    <t>Taxa representativa da Incidência de Tributos</t>
  </si>
  <si>
    <t>T</t>
  </si>
  <si>
    <t>Taxa representativa do Lucro</t>
  </si>
  <si>
    <t>L</t>
  </si>
  <si>
    <t>Taxa representativa das Despesas Financeiras</t>
  </si>
  <si>
    <t>DF</t>
  </si>
  <si>
    <t>Taxa representativa de Garantias</t>
  </si>
  <si>
    <t>G</t>
  </si>
  <si>
    <t>Taxa representativa de Riscos</t>
  </si>
  <si>
    <t>R</t>
  </si>
  <si>
    <t>Taxa representativa de Seguros</t>
  </si>
  <si>
    <t>S</t>
  </si>
  <si>
    <t>Taxa representativa das despesas de rateio da Administração Central</t>
  </si>
  <si>
    <t>AC</t>
  </si>
  <si>
    <t>Onde:</t>
  </si>
  <si>
    <t>Fonte: Tribunal de Contas da União - Acórdão nº 2622/2013</t>
  </si>
  <si>
    <t>FÓRMULA MATEMÁTICA DO CÁLCULO DO BDI</t>
  </si>
  <si>
    <t>LUCRO</t>
  </si>
  <si>
    <t>DESPESAS FINANCEIRAS</t>
  </si>
  <si>
    <t>Df</t>
  </si>
  <si>
    <t>GARANTIA</t>
  </si>
  <si>
    <t>RISCO</t>
  </si>
  <si>
    <t>SEGUROS, RISCOS E GARANTIAS</t>
  </si>
  <si>
    <t>Cofins</t>
  </si>
  <si>
    <t>PIS</t>
  </si>
  <si>
    <t>ISS</t>
  </si>
  <si>
    <t>TRIBUTOS</t>
  </si>
  <si>
    <t xml:space="preserve"> </t>
  </si>
  <si>
    <t>ADMINISTRAÇÃO CENTRAL</t>
  </si>
  <si>
    <t>PERCENTUAL TOTAL</t>
  </si>
  <si>
    <t>PERCENTUAL</t>
  </si>
  <si>
    <t>DESCRIÇÃO</t>
  </si>
  <si>
    <t>COMPONENTE</t>
  </si>
  <si>
    <t>QUADRO RESUMO - PROPOSTA DE PREÇOS</t>
  </si>
  <si>
    <t>PREGÃO ELETRÔNICO 90004/2025 - UASG 170116</t>
  </si>
  <si>
    <t>Contratação de serviços contínuos manutenção preventiva, corretiva em elevadores, incluindo o fornecimento de peças, componentes, insumos e o atendimento emergencial para o Edifício Sede da Inspetoria da Receita Federal do Brasil</t>
  </si>
  <si>
    <t>PLANILHA DE DETALHAMENTO - COMPOSIÇÃO DE PREÇOS</t>
  </si>
  <si>
    <t>PLANILHA DE DETALHAMENTODE BDI</t>
  </si>
  <si>
    <r>
      <t xml:space="preserve">BDI CONSIDERADO (%) 
</t>
    </r>
    <r>
      <rPr>
        <i/>
        <sz val="11"/>
        <rFont val="Candara"/>
        <family val="2"/>
      </rPr>
      <t>2 casas decimais</t>
    </r>
  </si>
  <si>
    <t>10707-720.166/2025-17</t>
  </si>
  <si>
    <t>90004/2025</t>
  </si>
  <si>
    <t>SEGURO + GARANTIA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</si>
</sst>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2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Candara"/>
      <family val="2"/>
    </font>
    <font>
      <b/>
      <sz val="12"/>
      <color theme="0"/>
      <name val="Candara"/>
      <family val="2"/>
    </font>
    <font>
      <b/>
      <i/>
      <sz val="11"/>
      <color theme="8" tint="-0.499984740745262"/>
      <name val="Candara"/>
      <family val="2"/>
    </font>
    <font>
      <b/>
      <sz val="11"/>
      <color theme="1"/>
      <name val="Candara"/>
      <family val="2"/>
    </font>
    <font>
      <b/>
      <i/>
      <sz val="10"/>
      <color theme="8" tint="-0.499984740745262"/>
      <name val="Candara"/>
      <family val="2"/>
    </font>
    <font>
      <b/>
      <sz val="10"/>
      <color theme="1"/>
      <name val="Candara"/>
      <family val="2"/>
    </font>
    <font>
      <sz val="9"/>
      <color theme="1"/>
      <name val="Candara"/>
      <family val="2"/>
    </font>
    <font>
      <sz val="10"/>
      <color theme="1"/>
      <name val="Candara"/>
      <family val="2"/>
    </font>
    <font>
      <b/>
      <i/>
      <sz val="11"/>
      <color theme="1"/>
      <name val="Candara"/>
      <family val="2"/>
    </font>
    <font>
      <b/>
      <sz val="10"/>
      <color rgb="FFC00000"/>
      <name val="Candara"/>
      <family val="2"/>
    </font>
    <font>
      <sz val="11"/>
      <color theme="0"/>
      <name val="Aptos Narrow"/>
      <family val="2"/>
      <scheme val="minor"/>
    </font>
    <font>
      <b/>
      <i/>
      <sz val="10"/>
      <color theme="1"/>
      <name val="Candara"/>
      <family val="2"/>
    </font>
    <font>
      <b/>
      <sz val="11"/>
      <color theme="0"/>
      <name val="Aptos Narrow"/>
      <family val="2"/>
      <scheme val="minor"/>
    </font>
    <font>
      <sz val="10"/>
      <color theme="1"/>
      <name val="Arial"/>
      <family val="2"/>
    </font>
    <font>
      <b/>
      <i/>
      <sz val="12"/>
      <color theme="0"/>
      <name val="Candara"/>
      <family val="2"/>
    </font>
    <font>
      <b/>
      <sz val="10"/>
      <name val="Candara"/>
      <family val="2"/>
    </font>
    <font>
      <b/>
      <sz val="11"/>
      <name val="Candara"/>
      <family val="2"/>
    </font>
    <font>
      <sz val="11"/>
      <name val="Candara"/>
      <family val="2"/>
    </font>
    <font>
      <b/>
      <sz val="11"/>
      <color rgb="FFC00000"/>
      <name val="Candara"/>
      <family val="2"/>
    </font>
    <font>
      <sz val="11"/>
      <color rgb="FFFF0000"/>
      <name val="Candara"/>
      <family val="2"/>
    </font>
    <font>
      <i/>
      <sz val="11"/>
      <name val="Candara"/>
      <family val="2"/>
    </font>
    <font>
      <b/>
      <sz val="9"/>
      <color rgb="FFC00000"/>
      <name val="Candara"/>
      <family val="2"/>
    </font>
  </fonts>
  <fills count="13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31"/>
      </patternFill>
    </fill>
  </fills>
  <borders count="10">
    <border>
      <left/>
      <right/>
      <top/>
      <bottom/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499984740745262"/>
      </left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/>
      <bottom/>
      <diagonal/>
    </border>
  </borders>
  <cellStyleXfs count="2">
    <xf numFmtId="0" fontId="0" fillId="0" borderId="0"/>
    <xf numFmtId="0" fontId="1" fillId="0" borderId="0"/>
  </cellStyleXfs>
  <cellXfs count="140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4" fillId="3" borderId="0" xfId="0" applyFont="1" applyFill="1" applyAlignment="1">
      <alignment horizontal="center" vertical="center"/>
    </xf>
    <xf numFmtId="0" fontId="0" fillId="3" borderId="0" xfId="0" applyFill="1" applyAlignment="1">
      <alignment vertical="center"/>
    </xf>
    <xf numFmtId="0" fontId="0" fillId="3" borderId="0" xfId="0" applyFill="1"/>
    <xf numFmtId="0" fontId="8" fillId="0" borderId="5" xfId="0" applyFont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/>
    <xf numFmtId="0" fontId="3" fillId="3" borderId="0" xfId="0" applyFont="1" applyFill="1" applyAlignment="1">
      <alignment horizontal="center"/>
    </xf>
    <xf numFmtId="0" fontId="2" fillId="0" borderId="0" xfId="0" applyFont="1" applyAlignment="1">
      <alignment vertical="center"/>
    </xf>
    <xf numFmtId="164" fontId="8" fillId="3" borderId="5" xfId="0" applyNumberFormat="1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164" fontId="9" fillId="3" borderId="6" xfId="0" applyNumberFormat="1" applyFont="1" applyFill="1" applyBorder="1" applyAlignment="1">
      <alignment horizontal="center" vertical="center"/>
    </xf>
    <xf numFmtId="164" fontId="9" fillId="3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164" fontId="0" fillId="0" borderId="0" xfId="0" applyNumberFormat="1"/>
    <xf numFmtId="0" fontId="3" fillId="0" borderId="0" xfId="0" applyFont="1" applyAlignment="1">
      <alignment horizontal="left" vertical="center"/>
    </xf>
    <xf numFmtId="0" fontId="11" fillId="3" borderId="0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0" fillId="3" borderId="0" xfId="0" applyFill="1" applyBorder="1"/>
    <xf numFmtId="0" fontId="0" fillId="0" borderId="0" xfId="0" applyFont="1"/>
    <xf numFmtId="0" fontId="8" fillId="0" borderId="1" xfId="0" applyFont="1" applyBorder="1" applyAlignment="1">
      <alignment horizontal="center" vertical="center"/>
    </xf>
    <xf numFmtId="164" fontId="10" fillId="3" borderId="5" xfId="0" applyNumberFormat="1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164" fontId="10" fillId="3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vertical="center"/>
    </xf>
    <xf numFmtId="0" fontId="8" fillId="8" borderId="5" xfId="0" applyFont="1" applyFill="1" applyBorder="1" applyAlignment="1">
      <alignment horizontal="center" vertical="center"/>
    </xf>
    <xf numFmtId="164" fontId="12" fillId="7" borderId="5" xfId="0" applyNumberFormat="1" applyFont="1" applyFill="1" applyBorder="1" applyAlignment="1">
      <alignment horizontal="center" vertical="center"/>
    </xf>
    <xf numFmtId="164" fontId="6" fillId="3" borderId="5" xfId="0" applyNumberFormat="1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164" fontId="8" fillId="6" borderId="5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164" fontId="10" fillId="0" borderId="5" xfId="0" applyNumberFormat="1" applyFont="1" applyBorder="1" applyAlignment="1">
      <alignment horizontal="center" vertical="center" wrapText="1"/>
    </xf>
    <xf numFmtId="164" fontId="6" fillId="6" borderId="5" xfId="0" applyNumberFormat="1" applyFont="1" applyFill="1" applyBorder="1" applyAlignment="1">
      <alignment horizontal="center" vertical="center"/>
    </xf>
    <xf numFmtId="164" fontId="8" fillId="3" borderId="0" xfId="0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164" fontId="10" fillId="3" borderId="9" xfId="0" applyNumberFormat="1" applyFont="1" applyFill="1" applyBorder="1" applyAlignment="1">
      <alignment horizontal="center" vertical="center"/>
    </xf>
    <xf numFmtId="164" fontId="12" fillId="3" borderId="9" xfId="0" applyNumberFormat="1" applyFont="1" applyFill="1" applyBorder="1" applyAlignment="1">
      <alignment horizontal="center" vertical="center"/>
    </xf>
    <xf numFmtId="10" fontId="12" fillId="3" borderId="9" xfId="0" applyNumberFormat="1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vertical="center"/>
    </xf>
    <xf numFmtId="0" fontId="16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vertical="center" wrapText="1"/>
    </xf>
    <xf numFmtId="0" fontId="3" fillId="0" borderId="5" xfId="0" applyFont="1" applyBorder="1" applyAlignment="1">
      <alignment horizontal="center"/>
    </xf>
    <xf numFmtId="0" fontId="3" fillId="3" borderId="5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vertical="center"/>
    </xf>
    <xf numFmtId="43" fontId="3" fillId="3" borderId="5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3" borderId="5" xfId="0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9" fillId="12" borderId="5" xfId="0" applyFont="1" applyFill="1" applyBorder="1" applyAlignment="1">
      <alignment vertical="center"/>
    </xf>
    <xf numFmtId="0" fontId="19" fillId="12" borderId="5" xfId="0" applyFont="1" applyFill="1" applyBorder="1" applyAlignment="1">
      <alignment horizontal="center" vertical="center"/>
    </xf>
    <xf numFmtId="0" fontId="19" fillId="12" borderId="5" xfId="0" applyFont="1" applyFill="1" applyBorder="1" applyAlignment="1">
      <alignment horizontal="center" vertical="center" wrapText="1"/>
    </xf>
    <xf numFmtId="0" fontId="19" fillId="11" borderId="5" xfId="0" applyFont="1" applyFill="1" applyBorder="1" applyAlignment="1">
      <alignment horizontal="center" vertical="center"/>
    </xf>
    <xf numFmtId="0" fontId="19" fillId="11" borderId="5" xfId="0" applyFont="1" applyFill="1" applyBorder="1" applyAlignment="1">
      <alignment vertical="center"/>
    </xf>
    <xf numFmtId="43" fontId="19" fillId="11" borderId="5" xfId="0" applyNumberFormat="1" applyFont="1" applyFill="1" applyBorder="1" applyAlignment="1">
      <alignment horizontal="center" vertical="center"/>
    </xf>
    <xf numFmtId="0" fontId="20" fillId="3" borderId="5" xfId="0" applyFont="1" applyFill="1" applyBorder="1" applyAlignment="1">
      <alignment horizontal="center" vertical="center"/>
    </xf>
    <xf numFmtId="0" fontId="20" fillId="3" borderId="5" xfId="0" applyFont="1" applyFill="1" applyBorder="1" applyAlignment="1">
      <alignment vertical="center"/>
    </xf>
    <xf numFmtId="43" fontId="21" fillId="7" borderId="5" xfId="0" applyNumberFormat="1" applyFont="1" applyFill="1" applyBorder="1" applyAlignment="1">
      <alignment vertical="center"/>
    </xf>
    <xf numFmtId="43" fontId="22" fillId="7" borderId="5" xfId="0" applyNumberFormat="1" applyFont="1" applyFill="1" applyBorder="1" applyAlignment="1">
      <alignment vertical="center"/>
    </xf>
    <xf numFmtId="43" fontId="22" fillId="3" borderId="5" xfId="0" applyNumberFormat="1" applyFont="1" applyFill="1" applyBorder="1" applyAlignment="1">
      <alignment vertical="center"/>
    </xf>
    <xf numFmtId="0" fontId="19" fillId="3" borderId="0" xfId="0" applyFont="1" applyFill="1" applyAlignment="1">
      <alignment horizontal="center" vertical="center"/>
    </xf>
    <xf numFmtId="0" fontId="19" fillId="3" borderId="0" xfId="0" applyFont="1" applyFill="1" applyAlignment="1">
      <alignment vertical="center"/>
    </xf>
    <xf numFmtId="43" fontId="22" fillId="3" borderId="0" xfId="0" applyNumberFormat="1" applyFont="1" applyFill="1" applyAlignment="1">
      <alignment vertical="center"/>
    </xf>
    <xf numFmtId="0" fontId="19" fillId="3" borderId="0" xfId="0" applyFont="1" applyFill="1" applyAlignment="1">
      <alignment vertical="center" wrapText="1"/>
    </xf>
    <xf numFmtId="0" fontId="23" fillId="3" borderId="0" xfId="0" applyFont="1" applyFill="1" applyAlignment="1">
      <alignment horizontal="left" vertical="top"/>
    </xf>
    <xf numFmtId="0" fontId="19" fillId="3" borderId="5" xfId="0" applyFont="1" applyFill="1" applyBorder="1" applyAlignment="1">
      <alignment horizontal="center" vertical="center"/>
    </xf>
    <xf numFmtId="49" fontId="12" fillId="7" borderId="5" xfId="0" applyNumberFormat="1" applyFont="1" applyFill="1" applyBorder="1" applyAlignment="1">
      <alignment horizontal="center" vertical="center"/>
    </xf>
    <xf numFmtId="10" fontId="18" fillId="3" borderId="5" xfId="0" applyNumberFormat="1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4" fillId="7" borderId="5" xfId="0" applyFont="1" applyFill="1" applyBorder="1" applyAlignment="1">
      <alignment horizontal="left" vertical="center"/>
    </xf>
    <xf numFmtId="0" fontId="12" fillId="7" borderId="1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24" fillId="7" borderId="1" xfId="0" applyFont="1" applyFill="1" applyBorder="1" applyAlignment="1">
      <alignment horizontal="center" vertical="center"/>
    </xf>
    <xf numFmtId="0" fontId="24" fillId="7" borderId="2" xfId="0" applyFont="1" applyFill="1" applyBorder="1" applyAlignment="1">
      <alignment horizontal="center" vertical="center"/>
    </xf>
    <xf numFmtId="0" fontId="24" fillId="7" borderId="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17" fillId="9" borderId="0" xfId="0" applyFont="1" applyFill="1" applyBorder="1" applyAlignment="1">
      <alignment horizontal="center" vertical="center" wrapText="1"/>
    </xf>
    <xf numFmtId="14" fontId="12" fillId="7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horizontal="center" vertical="center"/>
    </xf>
    <xf numFmtId="0" fontId="4" fillId="9" borderId="0" xfId="0" applyFont="1" applyFill="1" applyBorder="1" applyAlignment="1">
      <alignment horizontal="center" vertical="center"/>
    </xf>
    <xf numFmtId="0" fontId="19" fillId="10" borderId="5" xfId="0" applyFont="1" applyFill="1" applyBorder="1" applyAlignment="1">
      <alignment horizontal="center" vertical="center" wrapText="1"/>
    </xf>
    <xf numFmtId="43" fontId="19" fillId="3" borderId="1" xfId="0" applyNumberFormat="1" applyFont="1" applyFill="1" applyBorder="1" applyAlignment="1">
      <alignment horizontal="center" vertical="center"/>
    </xf>
    <xf numFmtId="43" fontId="19" fillId="3" borderId="3" xfId="0" applyNumberFormat="1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right" indent="2"/>
    </xf>
    <xf numFmtId="0" fontId="3" fillId="0" borderId="5" xfId="0" applyFont="1" applyBorder="1" applyAlignment="1">
      <alignment horizontal="left" indent="1"/>
    </xf>
    <xf numFmtId="0" fontId="3" fillId="0" borderId="5" xfId="0" applyFont="1" applyBorder="1" applyAlignment="1">
      <alignment horizontal="left" indent="2"/>
    </xf>
    <xf numFmtId="0" fontId="0" fillId="3" borderId="0" xfId="0" applyFill="1" applyBorder="1" applyAlignment="1">
      <alignment horizontal="center"/>
    </xf>
    <xf numFmtId="43" fontId="19" fillId="3" borderId="1" xfId="0" applyNumberFormat="1" applyFont="1" applyFill="1" applyBorder="1" applyAlignment="1">
      <alignment horizontal="center" vertical="center" wrapText="1"/>
    </xf>
    <xf numFmtId="43" fontId="19" fillId="3" borderId="3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5" xfId="1" xr:uid="{EDA7CA44-CD47-4F11-A419-10F64049032D}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511436</xdr:colOff>
      <xdr:row>28</xdr:row>
      <xdr:rowOff>203084</xdr:rowOff>
    </xdr:from>
    <xdr:ext cx="4655499" cy="602224"/>
    <xdr:pic>
      <xdr:nvPicPr>
        <xdr:cNvPr id="2" name="Imagem 1">
          <a:extLst>
            <a:ext uri="{FF2B5EF4-FFF2-40B4-BE49-F238E27FC236}">
              <a16:creationId xmlns:a16="http://schemas.microsoft.com/office/drawing/2014/main" id="{00E0EF0C-5186-46D6-A16B-1D3BD5A175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59186" y="7251584"/>
          <a:ext cx="4655499" cy="60222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6C7FF-CB67-48A5-AB0E-60981CFB39F5}">
  <sheetPr>
    <pageSetUpPr fitToPage="1"/>
  </sheetPr>
  <dimension ref="A1:J33"/>
  <sheetViews>
    <sheetView showGridLines="0" tabSelected="1" zoomScale="90" zoomScaleNormal="90" workbookViewId="0">
      <selection activeCell="J17" sqref="J17"/>
    </sheetView>
  </sheetViews>
  <sheetFormatPr defaultRowHeight="15" x14ac:dyDescent="0.25"/>
  <cols>
    <col min="1" max="1" width="20.7109375" style="17" customWidth="1"/>
    <col min="2" max="3" width="20.7109375" style="1" customWidth="1"/>
    <col min="4" max="7" width="14.7109375" style="18" customWidth="1"/>
    <col min="8" max="9" width="20.7109375" style="1" customWidth="1"/>
    <col min="10" max="10" width="20.7109375" customWidth="1"/>
  </cols>
  <sheetData>
    <row r="1" spans="1:10" ht="30" customHeight="1" x14ac:dyDescent="0.25">
      <c r="A1" s="123" t="s">
        <v>83</v>
      </c>
      <c r="B1" s="123"/>
      <c r="C1" s="123"/>
      <c r="D1" s="123"/>
      <c r="E1" s="123"/>
      <c r="F1" s="123"/>
      <c r="G1" s="123"/>
      <c r="H1" s="123"/>
      <c r="I1" s="123"/>
      <c r="J1" s="123"/>
    </row>
    <row r="2" spans="1:10" s="5" customFormat="1" ht="5.0999999999999996" customHeight="1" x14ac:dyDescent="0.25">
      <c r="A2" s="74"/>
      <c r="B2" s="74"/>
      <c r="C2" s="74"/>
      <c r="D2" s="74"/>
      <c r="E2" s="74"/>
      <c r="F2" s="74"/>
      <c r="G2" s="74"/>
      <c r="H2" s="74"/>
      <c r="I2" s="74"/>
      <c r="J2" s="74"/>
    </row>
    <row r="3" spans="1:10" ht="60" customHeight="1" x14ac:dyDescent="0.25">
      <c r="A3" s="113" t="s">
        <v>84</v>
      </c>
      <c r="B3" s="114"/>
      <c r="C3" s="114"/>
      <c r="D3" s="114"/>
      <c r="E3" s="114"/>
      <c r="F3" s="114"/>
      <c r="G3" s="114"/>
      <c r="H3" s="114"/>
      <c r="I3" s="114"/>
      <c r="J3" s="115"/>
    </row>
    <row r="4" spans="1:10" ht="5.0999999999999996" customHeight="1" x14ac:dyDescent="0.25"/>
    <row r="5" spans="1:10" s="2" customFormat="1" ht="39.950000000000003" customHeight="1" x14ac:dyDescent="0.25">
      <c r="A5" s="124" t="s">
        <v>37</v>
      </c>
      <c r="B5" s="124"/>
      <c r="C5" s="124"/>
      <c r="D5" s="124"/>
      <c r="E5" s="124"/>
      <c r="F5" s="124"/>
      <c r="G5" s="124"/>
      <c r="H5" s="124"/>
      <c r="I5" s="124"/>
      <c r="J5" s="124"/>
    </row>
    <row r="6" spans="1:10" s="4" customFormat="1" ht="5.0999999999999996" customHeight="1" x14ac:dyDescent="0.25">
      <c r="A6" s="3"/>
      <c r="B6" s="3"/>
      <c r="C6" s="3"/>
      <c r="D6" s="3"/>
      <c r="E6" s="3"/>
      <c r="F6" s="3"/>
      <c r="G6" s="3"/>
      <c r="H6" s="3"/>
      <c r="I6" s="3"/>
    </row>
    <row r="7" spans="1:10" ht="24.95" customHeight="1" x14ac:dyDescent="0.25">
      <c r="A7" s="27" t="s">
        <v>4</v>
      </c>
      <c r="B7" s="102" t="s">
        <v>89</v>
      </c>
      <c r="C7" s="6" t="s">
        <v>5</v>
      </c>
      <c r="D7" s="117" t="s">
        <v>88</v>
      </c>
      <c r="E7" s="118"/>
      <c r="F7" s="118"/>
      <c r="G7" s="119"/>
      <c r="H7" s="6" t="s">
        <v>6</v>
      </c>
      <c r="I7" s="125"/>
      <c r="J7" s="119"/>
    </row>
    <row r="8" spans="1:10" ht="5.0999999999999996" customHeight="1" x14ac:dyDescent="0.25">
      <c r="A8" s="7"/>
      <c r="B8" s="8"/>
      <c r="C8" s="8"/>
      <c r="D8" s="8"/>
      <c r="E8" s="8"/>
      <c r="F8" s="8"/>
      <c r="G8" s="8"/>
      <c r="H8" s="7"/>
      <c r="I8" s="7"/>
      <c r="J8" s="5"/>
    </row>
    <row r="9" spans="1:10" ht="24.95" customHeight="1" x14ac:dyDescent="0.25">
      <c r="A9" s="27" t="s">
        <v>7</v>
      </c>
      <c r="B9" s="120"/>
      <c r="C9" s="121"/>
      <c r="D9" s="121"/>
      <c r="E9" s="121"/>
      <c r="F9" s="121"/>
      <c r="G9" s="122"/>
      <c r="H9" s="6" t="s">
        <v>8</v>
      </c>
      <c r="I9" s="117"/>
      <c r="J9" s="119"/>
    </row>
    <row r="10" spans="1:10" ht="5.0999999999999996" customHeight="1" x14ac:dyDescent="0.25">
      <c r="A10" s="9"/>
      <c r="B10" s="10"/>
      <c r="C10" s="10"/>
      <c r="D10" s="11"/>
      <c r="E10" s="11"/>
      <c r="F10" s="11"/>
      <c r="G10" s="11"/>
      <c r="H10" s="10"/>
      <c r="I10" s="10"/>
      <c r="J10" s="5"/>
    </row>
    <row r="11" spans="1:10" ht="24.95" customHeight="1" x14ac:dyDescent="0.25">
      <c r="A11" s="27" t="s">
        <v>9</v>
      </c>
      <c r="B11" s="116"/>
      <c r="C11" s="116"/>
      <c r="D11" s="116"/>
      <c r="E11" s="116"/>
      <c r="F11" s="116"/>
      <c r="G11" s="116"/>
      <c r="H11" s="116"/>
      <c r="I11" s="116"/>
      <c r="J11" s="116"/>
    </row>
    <row r="12" spans="1:10" ht="5.0999999999999996" customHeight="1" x14ac:dyDescent="0.25">
      <c r="A12" s="9"/>
      <c r="B12" s="10"/>
      <c r="C12" s="10"/>
      <c r="D12" s="11"/>
      <c r="E12" s="11"/>
      <c r="F12" s="11"/>
      <c r="G12" s="11"/>
      <c r="H12" s="10"/>
      <c r="I12" s="10"/>
      <c r="J12" s="5"/>
    </row>
    <row r="13" spans="1:10" ht="24.95" customHeight="1" x14ac:dyDescent="0.25">
      <c r="A13" s="27" t="s">
        <v>10</v>
      </c>
      <c r="B13" s="116"/>
      <c r="C13" s="116"/>
      <c r="D13" s="116"/>
      <c r="E13" s="116"/>
      <c r="F13" s="116"/>
      <c r="G13" s="116"/>
      <c r="H13" s="116"/>
      <c r="I13" s="116"/>
      <c r="J13" s="116"/>
    </row>
    <row r="14" spans="1:10" ht="5.0999999999999996" customHeight="1" x14ac:dyDescent="0.25">
      <c r="A14" s="9"/>
      <c r="B14" s="10"/>
      <c r="C14" s="10"/>
      <c r="D14" s="11"/>
      <c r="E14" s="11"/>
      <c r="F14" s="11"/>
      <c r="G14" s="11"/>
      <c r="H14" s="10"/>
      <c r="I14" s="10"/>
      <c r="J14" s="5"/>
    </row>
    <row r="15" spans="1:10" ht="30" customHeight="1" x14ac:dyDescent="0.25">
      <c r="A15" s="104" t="s">
        <v>82</v>
      </c>
      <c r="B15" s="105"/>
      <c r="C15" s="105"/>
      <c r="D15" s="105"/>
      <c r="E15" s="105"/>
      <c r="F15" s="105"/>
      <c r="G15" s="105"/>
      <c r="H15" s="105"/>
      <c r="I15" s="105"/>
      <c r="J15" s="105"/>
    </row>
    <row r="16" spans="1:10" ht="5.0999999999999996" customHeight="1" x14ac:dyDescent="0.25">
      <c r="A16" s="9"/>
      <c r="B16" s="10"/>
      <c r="C16" s="10"/>
      <c r="D16" s="11"/>
      <c r="E16" s="11"/>
      <c r="F16" s="11"/>
      <c r="G16" s="11"/>
      <c r="H16" s="10"/>
      <c r="I16" s="10"/>
      <c r="J16" s="5"/>
    </row>
    <row r="17" spans="1:10" s="12" customFormat="1" ht="50.1" customHeight="1" x14ac:dyDescent="0.25">
      <c r="A17" s="42" t="s">
        <v>1</v>
      </c>
      <c r="B17" s="106" t="s">
        <v>11</v>
      </c>
      <c r="C17" s="106"/>
      <c r="D17" s="43" t="s">
        <v>12</v>
      </c>
      <c r="E17" s="43" t="s">
        <v>13</v>
      </c>
      <c r="F17" s="43" t="s">
        <v>2</v>
      </c>
      <c r="G17" s="43" t="s">
        <v>29</v>
      </c>
      <c r="H17" s="42" t="s">
        <v>14</v>
      </c>
      <c r="I17" s="42" t="s">
        <v>36</v>
      </c>
      <c r="J17" s="42" t="s">
        <v>26</v>
      </c>
    </row>
    <row r="18" spans="1:10" s="2" customFormat="1" ht="99.95" customHeight="1" x14ac:dyDescent="0.25">
      <c r="A18" s="44" t="s">
        <v>0</v>
      </c>
      <c r="B18" s="107" t="s">
        <v>28</v>
      </c>
      <c r="C18" s="107"/>
      <c r="D18" s="45">
        <v>3557</v>
      </c>
      <c r="E18" s="45" t="s">
        <v>35</v>
      </c>
      <c r="F18" s="45" t="s">
        <v>3</v>
      </c>
      <c r="G18" s="45">
        <f>'Proposta Detalhada'!K10</f>
        <v>60</v>
      </c>
      <c r="H18" s="55">
        <f>'Proposta Detalhada'!I22</f>
        <v>7149.58</v>
      </c>
      <c r="I18" s="41">
        <f>H18*12</f>
        <v>85794.959999999992</v>
      </c>
      <c r="J18" s="41">
        <f>H18*G18</f>
        <v>428974.8</v>
      </c>
    </row>
    <row r="19" spans="1:10" s="2" customFormat="1" ht="5.0999999999999996" customHeight="1" x14ac:dyDescent="0.25">
      <c r="A19" s="14"/>
      <c r="B19" s="14"/>
      <c r="C19" s="14"/>
      <c r="D19" s="14"/>
      <c r="E19" s="14"/>
      <c r="F19" s="14"/>
      <c r="G19" s="14"/>
      <c r="H19" s="15"/>
      <c r="I19" s="15"/>
      <c r="J19" s="16"/>
    </row>
    <row r="20" spans="1:10" ht="30" customHeight="1" x14ac:dyDescent="0.25">
      <c r="A20" s="110" t="s">
        <v>15</v>
      </c>
      <c r="B20" s="111"/>
      <c r="C20" s="111"/>
      <c r="D20" s="111"/>
      <c r="E20" s="111"/>
      <c r="F20" s="111"/>
      <c r="G20" s="111"/>
      <c r="H20" s="111"/>
      <c r="I20" s="112"/>
      <c r="J20" s="41">
        <f>J18</f>
        <v>428974.8</v>
      </c>
    </row>
    <row r="21" spans="1:10" ht="5.0999999999999996" customHeight="1" x14ac:dyDescent="0.25">
      <c r="A21" s="9"/>
      <c r="B21" s="10"/>
      <c r="C21" s="10"/>
      <c r="D21" s="11"/>
      <c r="E21" s="11"/>
      <c r="F21" s="11"/>
      <c r="G21" s="11"/>
      <c r="H21" s="10"/>
      <c r="I21" s="10"/>
      <c r="J21" s="5"/>
    </row>
    <row r="22" spans="1:10" ht="80.099999999999994" customHeight="1" x14ac:dyDescent="0.25">
      <c r="A22" s="108" t="s">
        <v>16</v>
      </c>
      <c r="B22" s="108"/>
      <c r="C22" s="108"/>
      <c r="D22" s="109" t="s">
        <v>17</v>
      </c>
      <c r="E22" s="109"/>
      <c r="F22" s="109"/>
      <c r="G22" s="109"/>
      <c r="H22" s="109"/>
      <c r="I22" s="109"/>
      <c r="J22" s="109"/>
    </row>
    <row r="23" spans="1:10" s="5" customFormat="1" ht="5.0999999999999996" customHeight="1" x14ac:dyDescent="0.25">
      <c r="A23" s="9"/>
      <c r="B23" s="10"/>
      <c r="C23" s="10"/>
      <c r="D23" s="11"/>
      <c r="E23" s="11"/>
      <c r="F23" s="11"/>
      <c r="G23" s="11"/>
      <c r="H23" s="10"/>
      <c r="I23" s="10"/>
    </row>
    <row r="24" spans="1:10" x14ac:dyDescent="0.25">
      <c r="J24" s="19"/>
    </row>
    <row r="25" spans="1:10" x14ac:dyDescent="0.25">
      <c r="A25"/>
      <c r="B25"/>
    </row>
    <row r="29" spans="1:10" s="1" customFormat="1" x14ac:dyDescent="0.25">
      <c r="A29" s="17"/>
      <c r="D29" s="18"/>
      <c r="E29" s="18"/>
      <c r="F29" s="18"/>
      <c r="G29" s="18"/>
      <c r="J29"/>
    </row>
    <row r="31" spans="1:10" s="1" customFormat="1" x14ac:dyDescent="0.25">
      <c r="A31" s="17"/>
      <c r="D31" s="18"/>
      <c r="E31" s="18"/>
      <c r="F31" s="18"/>
      <c r="G31" s="18"/>
      <c r="J31"/>
    </row>
    <row r="33" spans="1:10" s="1" customFormat="1" x14ac:dyDescent="0.25">
      <c r="A33" s="20"/>
      <c r="D33" s="18"/>
      <c r="E33" s="18"/>
      <c r="F33" s="18"/>
      <c r="G33" s="18"/>
      <c r="J33"/>
    </row>
  </sheetData>
  <mergeCells count="15">
    <mergeCell ref="A1:J1"/>
    <mergeCell ref="A5:J5"/>
    <mergeCell ref="I9:J9"/>
    <mergeCell ref="I7:J7"/>
    <mergeCell ref="A3:J3"/>
    <mergeCell ref="B11:J11"/>
    <mergeCell ref="B13:J13"/>
    <mergeCell ref="D7:G7"/>
    <mergeCell ref="B9:G9"/>
    <mergeCell ref="A15:J15"/>
    <mergeCell ref="B17:C17"/>
    <mergeCell ref="B18:C18"/>
    <mergeCell ref="A22:C22"/>
    <mergeCell ref="D22:J22"/>
    <mergeCell ref="A20:I20"/>
  </mergeCells>
  <pageMargins left="0.51181102362204722" right="0.51181102362204722" top="1.1811023622047245" bottom="1.1811023622047245" header="0.39370078740157483" footer="0.78740157480314965"/>
  <pageSetup paperSize="9" scale="50" orientation="portrait" r:id="rId1"/>
  <headerFooter>
    <oddHeader>&amp;C&amp;G</oddHeader>
    <oddFooter>&amp;C&amp;"-,Negrito"&amp;9&amp;K002060MINISTÉRIO DA FAZENDA
SECRETARIA ESPECIAL DA RECEITA FEDERAL DO BRASIL
SUPERINTENDÊNCIA REGIONAL DA RECEITA FEDERAL DO BRASIL DA 7ª REGIÃO FISCAL
DIVISÃO DE PROGRAMAÇÃO E LOGÍSTICA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F4803-EF0B-4D8C-8CAF-48A20C0A0695}">
  <sheetPr>
    <pageSetUpPr fitToPage="1"/>
  </sheetPr>
  <dimension ref="A1:S23"/>
  <sheetViews>
    <sheetView showGridLines="0" topLeftCell="A10" zoomScale="90" zoomScaleNormal="90" workbookViewId="0">
      <selection activeCell="J17" sqref="J17"/>
    </sheetView>
  </sheetViews>
  <sheetFormatPr defaultRowHeight="15" x14ac:dyDescent="0.25"/>
  <cols>
    <col min="1" max="1" width="10.7109375" style="17" customWidth="1"/>
    <col min="2" max="2" width="40.7109375" style="1" customWidth="1"/>
    <col min="3" max="3" width="0.85546875" style="61" customWidth="1"/>
    <col min="4" max="4" width="15.7109375" style="18" customWidth="1"/>
    <col min="5" max="5" width="0.85546875" style="61" customWidth="1"/>
    <col min="6" max="7" width="15.7109375" style="18" customWidth="1"/>
    <col min="8" max="8" width="0.85546875" style="61" customWidth="1"/>
    <col min="9" max="10" width="15.7109375" customWidth="1"/>
    <col min="11" max="11" width="15.7109375" style="5" customWidth="1"/>
    <col min="12" max="12" width="0.85546875" style="25" customWidth="1"/>
    <col min="13" max="15" width="15.7109375" customWidth="1"/>
  </cols>
  <sheetData>
    <row r="1" spans="1:19" ht="39.950000000000003" customHeight="1" x14ac:dyDescent="0.25">
      <c r="A1" s="123" t="s">
        <v>83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</row>
    <row r="2" spans="1:19" s="5" customFormat="1" ht="5.0999999999999996" customHeight="1" x14ac:dyDescent="0.25">
      <c r="A2" s="74"/>
      <c r="B2" s="74"/>
      <c r="C2" s="74"/>
      <c r="D2" s="74"/>
      <c r="E2" s="74"/>
      <c r="F2" s="74"/>
      <c r="G2" s="74"/>
      <c r="H2" s="74"/>
      <c r="I2" s="74"/>
      <c r="J2" s="74"/>
      <c r="K2" s="75"/>
      <c r="L2" s="75"/>
      <c r="M2" s="75"/>
      <c r="N2" s="75"/>
      <c r="O2" s="75"/>
    </row>
    <row r="3" spans="1:19" s="53" customFormat="1" ht="60" customHeight="1" x14ac:dyDescent="0.25">
      <c r="A3" s="113" t="s">
        <v>84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5"/>
    </row>
    <row r="4" spans="1:19" s="4" customFormat="1" ht="5.0999999999999996" customHeight="1" x14ac:dyDescent="0.25">
      <c r="A4" s="3"/>
      <c r="B4" s="3"/>
      <c r="C4" s="57"/>
      <c r="D4" s="3"/>
      <c r="E4" s="57"/>
      <c r="F4" s="3"/>
      <c r="G4" s="3"/>
      <c r="H4" s="57"/>
      <c r="L4" s="59"/>
    </row>
    <row r="5" spans="1:19" ht="30" customHeight="1" x14ac:dyDescent="0.25">
      <c r="A5" s="129" t="s">
        <v>85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</row>
    <row r="6" spans="1:19" s="5" customFormat="1" ht="5.0999999999999996" customHeight="1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L6" s="25"/>
    </row>
    <row r="7" spans="1:19" s="26" customFormat="1" ht="30" customHeight="1" x14ac:dyDescent="0.25">
      <c r="A7" s="23"/>
      <c r="B7" s="23"/>
      <c r="C7" s="61"/>
      <c r="D7" s="18"/>
      <c r="E7" s="61"/>
      <c r="F7" s="18"/>
      <c r="G7" s="18"/>
      <c r="H7" s="61"/>
      <c r="I7" s="126" t="s">
        <v>19</v>
      </c>
      <c r="J7" s="127"/>
      <c r="K7" s="24">
        <v>2</v>
      </c>
      <c r="L7" s="23"/>
    </row>
    <row r="8" spans="1:19" s="25" customFormat="1" ht="5.0999999999999996" customHeight="1" x14ac:dyDescent="0.25">
      <c r="A8" s="21"/>
      <c r="B8" s="21"/>
      <c r="C8" s="21"/>
      <c r="D8" s="21"/>
      <c r="E8" s="21"/>
      <c r="F8" s="21"/>
      <c r="G8" s="21"/>
      <c r="H8" s="21"/>
      <c r="J8" s="22"/>
      <c r="K8" s="21"/>
      <c r="L8" s="21"/>
    </row>
    <row r="9" spans="1:19" s="26" customFormat="1" ht="30" customHeight="1" x14ac:dyDescent="0.25">
      <c r="A9" s="23"/>
      <c r="B9" s="23"/>
      <c r="C9" s="23"/>
      <c r="D9" s="23"/>
      <c r="E9" s="23"/>
      <c r="F9" s="23"/>
      <c r="G9" s="23"/>
      <c r="H9" s="23"/>
      <c r="I9" s="128" t="s">
        <v>34</v>
      </c>
      <c r="J9" s="50" t="s">
        <v>33</v>
      </c>
      <c r="K9" s="24">
        <v>5</v>
      </c>
      <c r="L9" s="23"/>
    </row>
    <row r="10" spans="1:19" s="26" customFormat="1" ht="30" customHeight="1" x14ac:dyDescent="0.25">
      <c r="A10" s="23"/>
      <c r="B10" s="23"/>
      <c r="C10" s="23"/>
      <c r="D10" s="23"/>
      <c r="E10" s="23"/>
      <c r="F10" s="23"/>
      <c r="G10" s="23"/>
      <c r="H10" s="23"/>
      <c r="I10" s="128"/>
      <c r="J10" s="50" t="s">
        <v>32</v>
      </c>
      <c r="K10" s="24">
        <f>K9*12</f>
        <v>60</v>
      </c>
      <c r="L10" s="23"/>
    </row>
    <row r="11" spans="1:19" ht="5.0999999999999996" customHeight="1" x14ac:dyDescent="0.25">
      <c r="A11" s="9"/>
      <c r="B11" s="10"/>
      <c r="D11" s="11"/>
      <c r="F11" s="11"/>
      <c r="G11" s="11"/>
      <c r="I11" s="5"/>
      <c r="J11" s="5"/>
    </row>
    <row r="12" spans="1:19" s="12" customFormat="1" ht="80.099999999999994" customHeight="1" x14ac:dyDescent="0.25">
      <c r="A12" s="39" t="s">
        <v>25</v>
      </c>
      <c r="B12" s="51" t="s">
        <v>11</v>
      </c>
      <c r="C12" s="60"/>
      <c r="D12" s="51" t="s">
        <v>31</v>
      </c>
      <c r="E12" s="60"/>
      <c r="F12" s="51" t="s">
        <v>29</v>
      </c>
      <c r="G12" s="51" t="s">
        <v>20</v>
      </c>
      <c r="H12" s="60"/>
      <c r="I12" s="51" t="s">
        <v>21</v>
      </c>
      <c r="J12" s="51" t="s">
        <v>27</v>
      </c>
      <c r="K12" s="51" t="s">
        <v>22</v>
      </c>
      <c r="L12" s="37"/>
      <c r="S12" s="68"/>
    </row>
    <row r="13" spans="1:19" s="38" customFormat="1" ht="5.0999999999999996" customHeight="1" x14ac:dyDescent="0.25">
      <c r="A13" s="35"/>
      <c r="B13" s="36"/>
      <c r="D13" s="37"/>
      <c r="E13" s="37"/>
      <c r="F13" s="37"/>
      <c r="I13" s="37"/>
      <c r="J13" s="37"/>
      <c r="K13" s="37"/>
      <c r="L13" s="37"/>
    </row>
    <row r="14" spans="1:19" s="2" customFormat="1" ht="80.099999999999994" customHeight="1" x14ac:dyDescent="0.25">
      <c r="A14" s="49" t="s">
        <v>23</v>
      </c>
      <c r="B14" s="52" t="s">
        <v>30</v>
      </c>
      <c r="C14" s="67"/>
      <c r="D14" s="47" t="s">
        <v>3</v>
      </c>
      <c r="E14" s="65"/>
      <c r="F14" s="47">
        <f>K10</f>
        <v>60</v>
      </c>
      <c r="G14" s="40">
        <v>1400</v>
      </c>
      <c r="H14" s="63"/>
      <c r="I14" s="13">
        <f>G14*K7</f>
        <v>2800</v>
      </c>
      <c r="J14" s="28">
        <f>I14*12</f>
        <v>33600</v>
      </c>
      <c r="K14" s="28">
        <f>I14*F14</f>
        <v>168000</v>
      </c>
      <c r="L14" s="33"/>
    </row>
    <row r="15" spans="1:19" s="2" customFormat="1" ht="5.0999999999999996" customHeight="1" x14ac:dyDescent="0.25">
      <c r="A15" s="46"/>
      <c r="B15" s="46"/>
      <c r="C15" s="46"/>
      <c r="D15"/>
      <c r="E15" s="25"/>
      <c r="F15"/>
      <c r="G15"/>
      <c r="H15" s="25"/>
      <c r="I15" s="29"/>
      <c r="K15" s="29"/>
      <c r="L15" s="33"/>
    </row>
    <row r="16" spans="1:19" ht="80.099999999999994" customHeight="1" x14ac:dyDescent="0.25">
      <c r="A16" s="39" t="s">
        <v>25</v>
      </c>
      <c r="B16" s="51" t="s">
        <v>11</v>
      </c>
      <c r="C16" s="60"/>
      <c r="D16" s="51" t="s">
        <v>31</v>
      </c>
      <c r="E16" s="60"/>
      <c r="F16" s="51" t="s">
        <v>29</v>
      </c>
      <c r="G16" s="51" t="s">
        <v>38</v>
      </c>
      <c r="H16" s="60"/>
      <c r="I16" s="51" t="s">
        <v>39</v>
      </c>
      <c r="J16" s="51" t="s">
        <v>40</v>
      </c>
      <c r="K16" s="51" t="s">
        <v>41</v>
      </c>
      <c r="L16" s="60"/>
      <c r="M16" s="58" t="s">
        <v>42</v>
      </c>
      <c r="N16" s="58" t="s">
        <v>43</v>
      </c>
      <c r="O16" s="58" t="s">
        <v>42</v>
      </c>
    </row>
    <row r="17" spans="1:15" ht="5.0999999999999996" customHeight="1" x14ac:dyDescent="0.25">
      <c r="A17" s="35"/>
      <c r="B17" s="36"/>
      <c r="C17" s="38"/>
      <c r="D17" s="37"/>
      <c r="E17" s="37"/>
      <c r="F17" s="37"/>
      <c r="G17" s="37"/>
      <c r="H17" s="37"/>
      <c r="I17" s="37"/>
      <c r="K17" s="11"/>
      <c r="L17" s="61"/>
      <c r="M17" s="38"/>
      <c r="O17" s="11"/>
    </row>
    <row r="18" spans="1:15" ht="80.099999999999994" customHeight="1" x14ac:dyDescent="0.25">
      <c r="A18" s="49" t="s">
        <v>24</v>
      </c>
      <c r="B18" s="52" t="s">
        <v>18</v>
      </c>
      <c r="C18" s="67"/>
      <c r="D18" s="47" t="s">
        <v>3</v>
      </c>
      <c r="E18" s="65"/>
      <c r="F18" s="47">
        <f>K10</f>
        <v>60</v>
      </c>
      <c r="G18" s="103">
        <f>'Detalhamento de BDI'!D40/100</f>
        <v>0.21590000000000001</v>
      </c>
      <c r="H18" s="64"/>
      <c r="I18" s="13">
        <v>4349.58</v>
      </c>
      <c r="J18" s="28">
        <f>I18*12</f>
        <v>52194.96</v>
      </c>
      <c r="K18" s="28">
        <f>I18*F18</f>
        <v>260974.8</v>
      </c>
      <c r="L18" s="62"/>
      <c r="M18" s="54">
        <f>I18/(1+G18)</f>
        <v>3577.2514187021957</v>
      </c>
      <c r="N18" s="54">
        <f>M18*12</f>
        <v>42927.01702442635</v>
      </c>
      <c r="O18" s="54">
        <f>M18*F18</f>
        <v>214635.08512213174</v>
      </c>
    </row>
    <row r="19" spans="1:15" ht="5.0999999999999996" customHeight="1" x14ac:dyDescent="0.25">
      <c r="A19" s="30"/>
      <c r="B19" s="31"/>
      <c r="C19" s="66"/>
      <c r="I19" s="32"/>
      <c r="N19" s="32"/>
    </row>
    <row r="20" spans="1:15" ht="80.099999999999994" customHeight="1" x14ac:dyDescent="0.25">
      <c r="A20" s="34"/>
      <c r="B20"/>
      <c r="C20" s="25"/>
      <c r="I20" s="51" t="s">
        <v>44</v>
      </c>
      <c r="J20" s="51" t="s">
        <v>45</v>
      </c>
      <c r="K20" s="51" t="s">
        <v>46</v>
      </c>
      <c r="L20" s="37"/>
    </row>
    <row r="21" spans="1:15" ht="5.0999999999999996" customHeight="1" x14ac:dyDescent="0.25">
      <c r="A21" s="46"/>
      <c r="B21" s="46"/>
      <c r="C21" s="46"/>
    </row>
    <row r="22" spans="1:15" ht="80.099999999999994" customHeight="1" x14ac:dyDescent="0.25">
      <c r="B22"/>
      <c r="C22" s="25"/>
      <c r="I22" s="48">
        <f>I14+I18</f>
        <v>7149.58</v>
      </c>
      <c r="J22" s="13">
        <f>J14+J18</f>
        <v>85794.959999999992</v>
      </c>
      <c r="K22" s="13">
        <f>K14+K18</f>
        <v>428974.8</v>
      </c>
      <c r="L22" s="56"/>
    </row>
    <row r="23" spans="1:15" ht="5.0999999999999996" customHeight="1" x14ac:dyDescent="0.25">
      <c r="A23" s="9"/>
      <c r="B23"/>
      <c r="C23" s="25"/>
    </row>
  </sheetData>
  <mergeCells count="5">
    <mergeCell ref="I7:J7"/>
    <mergeCell ref="I9:I10"/>
    <mergeCell ref="A3:O3"/>
    <mergeCell ref="A1:O1"/>
    <mergeCell ref="A5:O5"/>
  </mergeCells>
  <conditionalFormatting sqref="G18:H18">
    <cfRule type="cellIs" dxfId="0" priority="1" operator="equal">
      <formula>0</formula>
    </cfRule>
  </conditionalFormatting>
  <pageMargins left="0.51181102362204722" right="0.51181102362204722" top="1.1811023622047245" bottom="1.1811023622047245" header="0.39370078740157483" footer="0.59055118110236227"/>
  <pageSetup paperSize="9" scale="47" orientation="portrait" r:id="rId1"/>
  <headerFooter>
    <oddHeader>&amp;C&amp;G</oddHeader>
    <oddFooter>&amp;C&amp;"-,Negrito"&amp;9&amp;K002060MINISTÉRIO DA FAZENDA
SECRETARIA ESPECIAL DA RECEITA FEDERAL DO BRASIL
SUPERINTENDÊNCIA REGIONAL DA RECEITA FEDERAL DO BRASIL DA 7ª REGIÃO FISCAL
DIVISÃO DE PROGRAMAÇÃO E LOGÍSTICA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C338E-F5E7-446C-9B95-E80380BCA9F8}">
  <sheetPr>
    <pageSetUpPr fitToPage="1"/>
  </sheetPr>
  <dimension ref="A1:E52"/>
  <sheetViews>
    <sheetView zoomScale="90" zoomScaleNormal="90" zoomScaleSheetLayoutView="100" workbookViewId="0">
      <selection activeCell="J17" sqref="J17"/>
    </sheetView>
  </sheetViews>
  <sheetFormatPr defaultRowHeight="15" x14ac:dyDescent="0.25"/>
  <cols>
    <col min="1" max="1" width="15.7109375" customWidth="1"/>
    <col min="2" max="3" width="40.7109375" customWidth="1"/>
    <col min="4" max="4" width="40.7109375" style="69" customWidth="1"/>
    <col min="5" max="5" width="9.140625" style="5"/>
  </cols>
  <sheetData>
    <row r="1" spans="1:4" ht="5.0999999999999996" customHeight="1" x14ac:dyDescent="0.25">
      <c r="A1" s="5"/>
      <c r="B1" s="73"/>
      <c r="C1" s="73"/>
      <c r="D1" s="73"/>
    </row>
    <row r="2" spans="1:4" ht="39.950000000000003" customHeight="1" x14ac:dyDescent="0.25">
      <c r="A2" s="123" t="s">
        <v>83</v>
      </c>
      <c r="B2" s="123"/>
      <c r="C2" s="123"/>
      <c r="D2" s="123"/>
    </row>
    <row r="3" spans="1:4" ht="5.0999999999999996" customHeight="1" x14ac:dyDescent="0.25">
      <c r="A3" s="75"/>
      <c r="B3" s="75"/>
      <c r="C3" s="75"/>
      <c r="D3" s="75"/>
    </row>
    <row r="4" spans="1:4" ht="60" customHeight="1" x14ac:dyDescent="0.25">
      <c r="A4" s="113" t="s">
        <v>84</v>
      </c>
      <c r="B4" s="114"/>
      <c r="C4" s="114"/>
      <c r="D4" s="115"/>
    </row>
    <row r="5" spans="1:4" ht="5.0999999999999996" customHeight="1" x14ac:dyDescent="0.25">
      <c r="A5" s="3"/>
      <c r="B5" s="57"/>
      <c r="C5" s="3"/>
      <c r="D5" s="57"/>
    </row>
    <row r="6" spans="1:4" ht="39.950000000000003" customHeight="1" x14ac:dyDescent="0.25">
      <c r="A6" s="129" t="s">
        <v>86</v>
      </c>
      <c r="B6" s="130"/>
      <c r="C6" s="130"/>
      <c r="D6" s="130"/>
    </row>
    <row r="7" spans="1:4" ht="5.0999999999999996" customHeight="1" x14ac:dyDescent="0.25">
      <c r="A7" s="72"/>
      <c r="B7" s="4"/>
      <c r="C7" s="4"/>
      <c r="D7" s="71"/>
    </row>
    <row r="8" spans="1:4" ht="30" customHeight="1" x14ac:dyDescent="0.25">
      <c r="A8" s="85" t="s">
        <v>81</v>
      </c>
      <c r="B8" s="86" t="s">
        <v>80</v>
      </c>
      <c r="C8" s="86" t="s">
        <v>79</v>
      </c>
      <c r="D8" s="87" t="s">
        <v>78</v>
      </c>
    </row>
    <row r="9" spans="1:4" ht="20.100000000000001" customHeight="1" x14ac:dyDescent="0.25">
      <c r="A9" s="88" t="s">
        <v>62</v>
      </c>
      <c r="B9" s="89" t="s">
        <v>77</v>
      </c>
      <c r="C9" s="89"/>
      <c r="D9" s="90">
        <f>C10</f>
        <v>3.45</v>
      </c>
    </row>
    <row r="10" spans="1:4" ht="20.100000000000001" customHeight="1" x14ac:dyDescent="0.25">
      <c r="A10" s="91"/>
      <c r="B10" s="92" t="s">
        <v>77</v>
      </c>
      <c r="C10" s="93">
        <v>3.45</v>
      </c>
      <c r="D10" s="76"/>
    </row>
    <row r="11" spans="1:4" ht="20.100000000000001" customHeight="1" x14ac:dyDescent="0.25">
      <c r="A11" s="77"/>
      <c r="B11" s="78" t="s">
        <v>76</v>
      </c>
      <c r="C11" s="78"/>
      <c r="D11" s="79" t="s">
        <v>76</v>
      </c>
    </row>
    <row r="12" spans="1:4" ht="20.100000000000001" customHeight="1" x14ac:dyDescent="0.25">
      <c r="A12" s="88" t="s">
        <v>50</v>
      </c>
      <c r="B12" s="89" t="s">
        <v>75</v>
      </c>
      <c r="C12" s="89"/>
      <c r="D12" s="90">
        <f>SUM(C13:C15)</f>
        <v>8.65</v>
      </c>
    </row>
    <row r="13" spans="1:4" ht="20.100000000000001" customHeight="1" x14ac:dyDescent="0.25">
      <c r="A13" s="80"/>
      <c r="B13" s="81" t="s">
        <v>74</v>
      </c>
      <c r="C13" s="93">
        <v>5</v>
      </c>
      <c r="D13" s="76"/>
    </row>
    <row r="14" spans="1:4" ht="20.100000000000001" customHeight="1" x14ac:dyDescent="0.25">
      <c r="A14" s="80"/>
      <c r="B14" s="82" t="s">
        <v>73</v>
      </c>
      <c r="C14" s="93">
        <v>0.65</v>
      </c>
      <c r="D14" s="76"/>
    </row>
    <row r="15" spans="1:4" ht="20.100000000000001" customHeight="1" x14ac:dyDescent="0.25">
      <c r="A15" s="80"/>
      <c r="B15" s="82" t="s">
        <v>72</v>
      </c>
      <c r="C15" s="93">
        <v>3</v>
      </c>
      <c r="D15" s="76"/>
    </row>
    <row r="16" spans="1:4" ht="20.100000000000001" customHeight="1" x14ac:dyDescent="0.25">
      <c r="A16" s="77"/>
      <c r="B16" s="78"/>
      <c r="C16" s="78"/>
      <c r="D16" s="79"/>
    </row>
    <row r="17" spans="1:4" ht="20.100000000000001" customHeight="1" x14ac:dyDescent="0.25">
      <c r="A17" s="88"/>
      <c r="B17" s="89" t="s">
        <v>71</v>
      </c>
      <c r="C17" s="89"/>
      <c r="D17" s="90">
        <f>SUM(C18:C20)</f>
        <v>1.33</v>
      </c>
    </row>
    <row r="18" spans="1:4" ht="20.100000000000001" customHeight="1" x14ac:dyDescent="0.25">
      <c r="A18" s="80" t="s">
        <v>60</v>
      </c>
      <c r="B18" s="82" t="s">
        <v>90</v>
      </c>
      <c r="C18" s="93">
        <v>0.48</v>
      </c>
      <c r="D18" s="76"/>
    </row>
    <row r="19" spans="1:4" ht="20.100000000000001" customHeight="1" x14ac:dyDescent="0.25">
      <c r="A19" s="80" t="s">
        <v>58</v>
      </c>
      <c r="B19" s="82" t="s">
        <v>70</v>
      </c>
      <c r="C19" s="93">
        <v>0.85</v>
      </c>
      <c r="D19" s="76"/>
    </row>
    <row r="20" spans="1:4" ht="20.100000000000001" customHeight="1" x14ac:dyDescent="0.25">
      <c r="A20" s="80" t="s">
        <v>56</v>
      </c>
      <c r="B20" s="82" t="s">
        <v>69</v>
      </c>
      <c r="C20" s="94"/>
      <c r="D20" s="76"/>
    </row>
    <row r="21" spans="1:4" ht="20.100000000000001" customHeight="1" x14ac:dyDescent="0.25">
      <c r="A21" s="77"/>
      <c r="B21" s="78"/>
      <c r="C21" s="78"/>
      <c r="D21" s="79"/>
    </row>
    <row r="22" spans="1:4" ht="20.100000000000001" customHeight="1" x14ac:dyDescent="0.25">
      <c r="A22" s="88" t="s">
        <v>68</v>
      </c>
      <c r="B22" s="89" t="s">
        <v>67</v>
      </c>
      <c r="C22" s="89"/>
      <c r="D22" s="90">
        <f>C23</f>
        <v>0.85</v>
      </c>
    </row>
    <row r="23" spans="1:4" ht="20.100000000000001" customHeight="1" x14ac:dyDescent="0.25">
      <c r="A23" s="91"/>
      <c r="B23" s="92" t="s">
        <v>67</v>
      </c>
      <c r="C23" s="93">
        <v>0.85</v>
      </c>
      <c r="D23" s="76"/>
    </row>
    <row r="24" spans="1:4" ht="20.100000000000001" customHeight="1" x14ac:dyDescent="0.25">
      <c r="A24" s="77"/>
      <c r="B24" s="78"/>
      <c r="C24" s="78"/>
      <c r="D24" s="79"/>
    </row>
    <row r="25" spans="1:4" ht="20.100000000000001" customHeight="1" x14ac:dyDescent="0.25">
      <c r="A25" s="88" t="s">
        <v>52</v>
      </c>
      <c r="B25" s="89" t="s">
        <v>66</v>
      </c>
      <c r="C25" s="89"/>
      <c r="D25" s="90">
        <f>C26</f>
        <v>5.1100000000000003</v>
      </c>
    </row>
    <row r="26" spans="1:4" ht="20.100000000000001" customHeight="1" x14ac:dyDescent="0.25">
      <c r="A26" s="91"/>
      <c r="B26" s="92" t="s">
        <v>66</v>
      </c>
      <c r="C26" s="93">
        <v>5.1100000000000003</v>
      </c>
      <c r="D26" s="76"/>
    </row>
    <row r="27" spans="1:4" ht="20.100000000000001" customHeight="1" x14ac:dyDescent="0.25">
      <c r="A27" s="91"/>
      <c r="B27" s="92"/>
      <c r="C27" s="95"/>
      <c r="D27" s="83"/>
    </row>
    <row r="28" spans="1:4" ht="5.0999999999999996" customHeight="1" x14ac:dyDescent="0.25">
      <c r="A28" s="96"/>
      <c r="B28" s="97"/>
      <c r="C28" s="98"/>
      <c r="D28" s="11"/>
    </row>
    <row r="29" spans="1:4" ht="69.95" customHeight="1" x14ac:dyDescent="0.25">
      <c r="A29" s="131" t="s">
        <v>65</v>
      </c>
      <c r="B29" s="134" t="s">
        <v>64</v>
      </c>
      <c r="C29" s="134"/>
      <c r="D29" s="134"/>
    </row>
    <row r="30" spans="1:4" ht="20.100000000000001" customHeight="1" x14ac:dyDescent="0.25">
      <c r="A30" s="131"/>
      <c r="B30" s="136" t="s">
        <v>63</v>
      </c>
      <c r="C30" s="136"/>
      <c r="D30" s="136"/>
    </row>
    <row r="31" spans="1:4" ht="20.100000000000001" customHeight="1" x14ac:dyDescent="0.25">
      <c r="A31" s="131"/>
      <c r="B31" s="84" t="s">
        <v>62</v>
      </c>
      <c r="C31" s="135" t="s">
        <v>61</v>
      </c>
      <c r="D31" s="135"/>
    </row>
    <row r="32" spans="1:4" ht="20.100000000000001" customHeight="1" x14ac:dyDescent="0.25">
      <c r="A32" s="131"/>
      <c r="B32" s="84" t="s">
        <v>60</v>
      </c>
      <c r="C32" s="135" t="s">
        <v>59</v>
      </c>
      <c r="D32" s="135"/>
    </row>
    <row r="33" spans="1:4" ht="20.100000000000001" customHeight="1" x14ac:dyDescent="0.25">
      <c r="A33" s="131"/>
      <c r="B33" s="84" t="s">
        <v>58</v>
      </c>
      <c r="C33" s="135" t="s">
        <v>57</v>
      </c>
      <c r="D33" s="135"/>
    </row>
    <row r="34" spans="1:4" ht="20.100000000000001" customHeight="1" x14ac:dyDescent="0.25">
      <c r="A34" s="131"/>
      <c r="B34" s="84" t="s">
        <v>56</v>
      </c>
      <c r="C34" s="135" t="s">
        <v>55</v>
      </c>
      <c r="D34" s="135"/>
    </row>
    <row r="35" spans="1:4" ht="20.100000000000001" customHeight="1" x14ac:dyDescent="0.25">
      <c r="A35" s="131"/>
      <c r="B35" s="84" t="s">
        <v>54</v>
      </c>
      <c r="C35" s="135" t="s">
        <v>53</v>
      </c>
      <c r="D35" s="135"/>
    </row>
    <row r="36" spans="1:4" ht="20.100000000000001" customHeight="1" x14ac:dyDescent="0.25">
      <c r="A36" s="131"/>
      <c r="B36" s="84" t="s">
        <v>52</v>
      </c>
      <c r="C36" s="135" t="s">
        <v>51</v>
      </c>
      <c r="D36" s="135"/>
    </row>
    <row r="37" spans="1:4" ht="20.100000000000001" customHeight="1" x14ac:dyDescent="0.25">
      <c r="A37" s="131"/>
      <c r="B37" s="84" t="s">
        <v>50</v>
      </c>
      <c r="C37" s="135" t="s">
        <v>49</v>
      </c>
      <c r="D37" s="135"/>
    </row>
    <row r="38" spans="1:4" ht="5.0999999999999996" customHeight="1" x14ac:dyDescent="0.25">
      <c r="A38" s="99"/>
      <c r="B38" s="100"/>
      <c r="C38" s="100"/>
      <c r="D38" s="100"/>
    </row>
    <row r="39" spans="1:4" ht="39.950000000000003" customHeight="1" x14ac:dyDescent="0.25">
      <c r="A39" s="131" t="s">
        <v>48</v>
      </c>
      <c r="B39" s="132" t="s">
        <v>47</v>
      </c>
      <c r="C39" s="133"/>
      <c r="D39" s="101">
        <f>((((1+(D9/100+D17/100))*(1+D22/100)*(1+D25/100))/(1-D12/100))-1)*100</f>
        <v>21.587738580186098</v>
      </c>
    </row>
    <row r="40" spans="1:4" ht="50.1" customHeight="1" x14ac:dyDescent="0.25">
      <c r="A40" s="131"/>
      <c r="B40" s="138" t="s">
        <v>87</v>
      </c>
      <c r="C40" s="139"/>
      <c r="D40" s="101">
        <f>ROUNDUP(D39,2)</f>
        <v>21.59</v>
      </c>
    </row>
    <row r="41" spans="1:4" ht="15" customHeight="1" x14ac:dyDescent="0.25">
      <c r="A41" s="137"/>
      <c r="B41" s="137"/>
      <c r="C41" s="137"/>
      <c r="D41" s="137"/>
    </row>
    <row r="42" spans="1:4" ht="41.25" customHeight="1" x14ac:dyDescent="0.25">
      <c r="A42" s="5"/>
      <c r="B42" s="5"/>
      <c r="C42" s="5"/>
      <c r="D42" s="70"/>
    </row>
    <row r="43" spans="1:4" x14ac:dyDescent="0.25">
      <c r="A43" s="5"/>
      <c r="B43" s="5"/>
      <c r="C43" s="5"/>
      <c r="D43" s="70"/>
    </row>
    <row r="44" spans="1:4" x14ac:dyDescent="0.25">
      <c r="A44" s="5"/>
      <c r="B44" s="5"/>
      <c r="C44" s="5"/>
      <c r="D44" s="70"/>
    </row>
    <row r="45" spans="1:4" x14ac:dyDescent="0.25">
      <c r="A45" s="5"/>
      <c r="B45" s="5"/>
      <c r="C45" s="5"/>
      <c r="D45" s="70"/>
    </row>
    <row r="46" spans="1:4" x14ac:dyDescent="0.25">
      <c r="A46" s="5"/>
      <c r="B46" s="5"/>
      <c r="C46" s="5"/>
      <c r="D46" s="70"/>
    </row>
    <row r="47" spans="1:4" x14ac:dyDescent="0.25">
      <c r="A47" s="5"/>
      <c r="B47" s="5"/>
      <c r="C47" s="5"/>
      <c r="D47" s="70"/>
    </row>
    <row r="48" spans="1:4" x14ac:dyDescent="0.25">
      <c r="A48" s="5"/>
      <c r="B48" s="5"/>
      <c r="C48" s="5"/>
      <c r="D48" s="70"/>
    </row>
    <row r="49" spans="1:4" x14ac:dyDescent="0.25">
      <c r="A49" s="5"/>
      <c r="B49" s="5"/>
      <c r="C49" s="5"/>
      <c r="D49" s="70"/>
    </row>
    <row r="50" spans="1:4" x14ac:dyDescent="0.25">
      <c r="A50" s="5"/>
      <c r="B50" s="5"/>
      <c r="C50" s="5"/>
      <c r="D50" s="70"/>
    </row>
    <row r="51" spans="1:4" x14ac:dyDescent="0.25">
      <c r="A51" s="5"/>
      <c r="B51" s="5"/>
      <c r="C51" s="5"/>
      <c r="D51" s="70"/>
    </row>
    <row r="52" spans="1:4" ht="40.5" customHeight="1" x14ac:dyDescent="0.25"/>
  </sheetData>
  <mergeCells count="17">
    <mergeCell ref="A41:D41"/>
    <mergeCell ref="B40:C40"/>
    <mergeCell ref="A4:D4"/>
    <mergeCell ref="A2:D2"/>
    <mergeCell ref="A6:D6"/>
    <mergeCell ref="A29:A37"/>
    <mergeCell ref="A39:A40"/>
    <mergeCell ref="B39:C39"/>
    <mergeCell ref="B29:D29"/>
    <mergeCell ref="C31:D31"/>
    <mergeCell ref="C32:D32"/>
    <mergeCell ref="C33:D33"/>
    <mergeCell ref="C34:D34"/>
    <mergeCell ref="C35:D35"/>
    <mergeCell ref="B30:D30"/>
    <mergeCell ref="C36:D36"/>
    <mergeCell ref="C37:D37"/>
  </mergeCells>
  <printOptions horizontalCentered="1"/>
  <pageMargins left="0.51181102362204722" right="0.51181102362204722" top="1.1811023622047245" bottom="1.1811023622047245" header="0.31496062992125984" footer="0.31496062992125984"/>
  <pageSetup paperSize="9" scale="66" orientation="portrait" r:id="rId1"/>
  <headerFooter>
    <oddHeader>&amp;C&amp;G</oddHeader>
    <oddFooter>&amp;C&amp;"Arial,Normal"&amp;9&amp;K002060SUPERINTENDÊNCIA DA RECEITA FEDERAL DO BRASIL DA 7ª REGIÃO FISCAO
DIVISÃO DE PROGRAMAÇÃO E LOGÍSTICA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PROPOSTA Resumo</vt:lpstr>
      <vt:lpstr>Proposta Detalhada</vt:lpstr>
      <vt:lpstr>Detalhamento de BDI</vt:lpstr>
      <vt:lpstr>'Detalhamento de BDI'!Area_de_impressao</vt:lpstr>
      <vt:lpstr>'Proposta Detalhada'!Area_de_impressao</vt:lpstr>
      <vt:lpstr>'PROPOSTA Resumo'!Area_de_impressao</vt:lpstr>
    </vt:vector>
  </TitlesOfParts>
  <Company>Receita Federal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Goncalves Vasconcelos</dc:creator>
  <cp:lastModifiedBy>Roberta Goncalves Vasconcelos</cp:lastModifiedBy>
  <cp:lastPrinted>2025-07-29T18:42:05Z</cp:lastPrinted>
  <dcterms:created xsi:type="dcterms:W3CDTF">2025-04-11T18:54:24Z</dcterms:created>
  <dcterms:modified xsi:type="dcterms:W3CDTF">2025-07-29T18:42:43Z</dcterms:modified>
</cp:coreProperties>
</file>